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ILS įplaukos" sheetId="3" r:id="rId1"/>
  </sheets>
  <definedNames>
    <definedName name="_xlnm._FilterDatabase" localSheetId="0" hidden="1">'TILS įplaukos'!$B$44:$C$67</definedName>
  </definedNames>
  <calcPr calcId="145621" iterateDelta="1E-4"/>
</workbook>
</file>

<file path=xl/calcChain.xml><?xml version="1.0" encoding="utf-8"?>
<calcChain xmlns="http://schemas.openxmlformats.org/spreadsheetml/2006/main">
  <c r="D46" i="3" l="1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45" i="3"/>
  <c r="D68" i="3" l="1"/>
  <c r="C68" i="3"/>
  <c r="E67" i="3" s="1"/>
  <c r="E46" i="3" l="1"/>
  <c r="E48" i="3"/>
  <c r="E51" i="3"/>
  <c r="E52" i="3"/>
  <c r="E54" i="3"/>
  <c r="E56" i="3"/>
  <c r="E58" i="3"/>
  <c r="E60" i="3"/>
  <c r="E62" i="3"/>
  <c r="E64" i="3"/>
  <c r="E66" i="3"/>
  <c r="E45" i="3"/>
  <c r="E47" i="3"/>
  <c r="E49" i="3"/>
  <c r="E50" i="3"/>
  <c r="E53" i="3"/>
  <c r="E55" i="3"/>
  <c r="E57" i="3"/>
  <c r="E59" i="3"/>
  <c r="E61" i="3"/>
  <c r="E63" i="3"/>
  <c r="E65" i="3"/>
</calcChain>
</file>

<file path=xl/sharedStrings.xml><?xml version="1.0" encoding="utf-8"?>
<sst xmlns="http://schemas.openxmlformats.org/spreadsheetml/2006/main" count="29" uniqueCount="29">
  <si>
    <t>Creative Associates International / USAID</t>
  </si>
  <si>
    <t>Income, LTL</t>
  </si>
  <si>
    <t>Income, EUR</t>
  </si>
  <si>
    <t>Percentage, %</t>
  </si>
  <si>
    <t>Embassy of the Republic of Poland in Vilnius</t>
  </si>
  <si>
    <t>Association  "Center for Civic Initiatives"</t>
  </si>
  <si>
    <t>VŠĮ "Center for Anti-Corruption"</t>
  </si>
  <si>
    <t>Contributions of shareholders</t>
  </si>
  <si>
    <t>TOTAL:</t>
  </si>
  <si>
    <t xml:space="preserve">Transparency International Secretariat / European Commission </t>
  </si>
  <si>
    <t>Human rights Monitoring institute / NGO Programme Lithuania, EEA Grants</t>
  </si>
  <si>
    <t>Transparency International EU Office / European Commission</t>
  </si>
  <si>
    <t>Transparency International Secretariat</t>
  </si>
  <si>
    <t xml:space="preserve">Embassy of Finland in Vilnius </t>
  </si>
  <si>
    <t>Embassy of the United States in Vilnius</t>
  </si>
  <si>
    <t>British Embassy in Vilnius</t>
  </si>
  <si>
    <t>Transparency International Czech Republlic (TIC) / European Anti-Fraud Office (OLAF)</t>
  </si>
  <si>
    <t>Foundation ePaństwo (Hackathon "Code for Freedom" prize)</t>
  </si>
  <si>
    <t>Embassy of France in Vilnius</t>
  </si>
  <si>
    <t>Income tax donations</t>
  </si>
  <si>
    <t>JSC "IC Baltic" / Ministry of Finance of The Republic of Lithuania</t>
  </si>
  <si>
    <t>European Confederation of Independent Trade Unions (CESI)</t>
  </si>
  <si>
    <t>Transparency International School on Integrity 2014 participants' fees</t>
  </si>
  <si>
    <t>Donations by physical persons</t>
  </si>
  <si>
    <t>VšĮ "Goodwill Projects" (Initiative "ManoSeimas.lt")  (online fundraising campaign)</t>
  </si>
  <si>
    <t>Association National Basketball League</t>
  </si>
  <si>
    <t>Municipal Administration of Salcininkai district</t>
  </si>
  <si>
    <t>Source of Income</t>
  </si>
  <si>
    <t>TI Lithuania 2014 01 01 - 2014 12 31 income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</si>
</sst>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t_-;\-* #,##0.00\ _L_t_-;_-* &quot;-&quot;??\ _L_t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scheme val="minor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22" fillId="0" borderId="0">
      <alignment vertical="top"/>
    </xf>
  </cellStyleXfs>
  <cellXfs count="20">
    <xf numFmtId="0" fontId="0" fillId="0" borderId="0" xfId="0"/>
    <xf numFmtId="43" fontId="0" fillId="0" borderId="0" xfId="0" applyNumberFormat="1"/>
    <xf numFmtId="0" fontId="0" fillId="0" borderId="0" xfId="0" applyAlignment="1">
      <alignment wrapText="1"/>
    </xf>
    <xf numFmtId="0" fontId="20" fillId="0" borderId="0" xfId="0" applyFont="1"/>
    <xf numFmtId="43" fontId="20" fillId="0" borderId="1" xfId="1" applyFont="1" applyBorder="1" applyAlignment="1">
      <alignment horizontal="center" vertical="top"/>
    </xf>
    <xf numFmtId="43" fontId="0" fillId="0" borderId="1" xfId="0" applyNumberFormat="1" applyBorder="1"/>
    <xf numFmtId="43" fontId="20" fillId="0" borderId="11" xfId="1" applyFont="1" applyBorder="1" applyAlignment="1">
      <alignment horizontal="center" vertical="top"/>
    </xf>
    <xf numFmtId="43" fontId="20" fillId="0" borderId="11" xfId="1" applyFont="1" applyFill="1" applyBorder="1" applyAlignment="1">
      <alignment horizontal="center" vertical="top"/>
    </xf>
    <xf numFmtId="43" fontId="24" fillId="0" borderId="14" xfId="0" applyNumberFormat="1" applyFont="1" applyBorder="1"/>
    <xf numFmtId="43" fontId="20" fillId="34" borderId="11" xfId="1" applyFont="1" applyFill="1" applyBorder="1" applyAlignment="1">
      <alignment horizontal="center"/>
    </xf>
    <xf numFmtId="43" fontId="20" fillId="0" borderId="11" xfId="0" applyNumberFormat="1" applyFont="1" applyBorder="1"/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3" xfId="42" applyFont="1" applyBorder="1" applyAlignment="1">
      <alignment vertical="center"/>
    </xf>
    <xf numFmtId="43" fontId="24" fillId="0" borderId="1" xfId="0" applyNumberFormat="1" applyFont="1" applyBorder="1"/>
    <xf numFmtId="43" fontId="20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1988893019274"/>
          <c:y val="0.30432634114685275"/>
          <c:w val="0.50329627251529185"/>
          <c:h val="0.5706474280957945"/>
        </c:manualLayout>
      </c:layout>
      <c:pieChart>
        <c:varyColors val="1"/>
        <c:ser>
          <c:idx val="0"/>
          <c:order val="0"/>
          <c:tx>
            <c:strRef>
              <c:f>'TILS įplaukos'!$C$44</c:f>
              <c:strCache>
                <c:ptCount val="1"/>
                <c:pt idx="0">
                  <c:v>Income, LTL</c:v>
                </c:pt>
              </c:strCache>
            </c:strRef>
          </c:tx>
          <c:explosion val="10"/>
          <c:dLbls>
            <c:dLbl>
              <c:idx val="0"/>
              <c:layout>
                <c:manualLayout>
                  <c:x val="1.0882214557999524E-2"/>
                  <c:y val="-2.55414134014012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277901922536148"/>
                  <c:y val="-7.21111329112272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740334251498853"/>
                  <c:y val="-2.44942729142664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4054385905624459E-2"/>
                  <c:y val="-3.15582914224254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Transparency International EU Office / European Commission
9,46%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5424900124489355E-2"/>
                  <c:y val="5.84232256074740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694695839368627"/>
                  <c:y val="0.114170118187616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21624246837112593"/>
                  <c:y val="6.9347488320211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6924177396280402"/>
                  <c:y val="7.808482728928349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3936816536086613"/>
                  <c:y val="-6.2413250022810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4.5103644918555258E-2"/>
                  <c:y val="-5.94936465275595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Transparency International Czech Republlic / OLAF
0,74%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Foundation ePaństwo
0,28%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.1025558379481174"/>
                  <c:y val="1.77608449007605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Less</a:t>
                    </a:r>
                    <a:r>
                      <a:rPr lang="en-US" baseline="0"/>
                      <a:t> than</a:t>
                    </a:r>
                    <a:r>
                      <a:rPr lang="lt-LT"/>
                      <a:t>
</a:t>
                    </a:r>
                    <a:r>
                      <a:rPr lang="pt-BR"/>
                      <a:t>0,2</a:t>
                    </a:r>
                    <a:r>
                      <a:rPr lang="lt-LT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'TILS įplaukos'!$B$45:$B$67</c:f>
              <c:strCache>
                <c:ptCount val="23"/>
                <c:pt idx="0">
                  <c:v>Transparency International Secretariat / European Commission </c:v>
                </c:pt>
                <c:pt idx="1">
                  <c:v>Human rights Monitoring institute / NGO Programme Lithuania, EEA Grants</c:v>
                </c:pt>
                <c:pt idx="2">
                  <c:v>Transparency International School on Integrity 2014 participants' fees</c:v>
                </c:pt>
                <c:pt idx="3">
                  <c:v>Transparency International EU Office / European Commission</c:v>
                </c:pt>
                <c:pt idx="4">
                  <c:v>JSC "IC Baltic" / Ministry of Finance of The Republic of Lithuania</c:v>
                </c:pt>
                <c:pt idx="5">
                  <c:v>Transparency International Secretariat</c:v>
                </c:pt>
                <c:pt idx="6">
                  <c:v>Embassy of Finland in Vilnius </c:v>
                </c:pt>
                <c:pt idx="7">
                  <c:v>Creative Associates International / USAID</c:v>
                </c:pt>
                <c:pt idx="8">
                  <c:v>Embassy of the United States in Vilnius</c:v>
                </c:pt>
                <c:pt idx="9">
                  <c:v>British Embassy in Vilnius</c:v>
                </c:pt>
                <c:pt idx="10">
                  <c:v>Transparency International Czech Republlic (TIC) / European Anti-Fraud Office (OLAF)</c:v>
                </c:pt>
                <c:pt idx="11">
                  <c:v>Foundation ePaństwo (Hackathon "Code for Freedom" prize)</c:v>
                </c:pt>
                <c:pt idx="12">
                  <c:v>Embassy of the Republic of Poland in Vilnius</c:v>
                </c:pt>
                <c:pt idx="13">
                  <c:v>Embassy of France in Vilnius</c:v>
                </c:pt>
                <c:pt idx="14">
                  <c:v>European Confederation of Independent Trade Unions (CESI)</c:v>
                </c:pt>
                <c:pt idx="15">
                  <c:v>Association  "Center for Civic Initiatives"</c:v>
                </c:pt>
                <c:pt idx="16">
                  <c:v>Donations by physical persons</c:v>
                </c:pt>
                <c:pt idx="17">
                  <c:v>Income tax donations</c:v>
                </c:pt>
                <c:pt idx="18">
                  <c:v>VšĮ "Goodwill Projects" (Initiative "ManoSeimas.lt")  (online fundraising campaign)</c:v>
                </c:pt>
                <c:pt idx="19">
                  <c:v>Association National Basketball League</c:v>
                </c:pt>
                <c:pt idx="20">
                  <c:v>VŠĮ "Center for Anti-Corruption"</c:v>
                </c:pt>
                <c:pt idx="21">
                  <c:v>Municipal Administration of Salcininkai district</c:v>
                </c:pt>
                <c:pt idx="22">
                  <c:v>Contributions of shareholders</c:v>
                </c:pt>
              </c:strCache>
            </c:strRef>
          </c:cat>
          <c:val>
            <c:numRef>
              <c:f>'TILS įplaukos'!$C$45:$C$67</c:f>
              <c:numCache>
                <c:formatCode>_(* #,##0.00_);_(* \(#,##0.00\);_(* "-"??_);_(@_)</c:formatCode>
                <c:ptCount val="23"/>
                <c:pt idx="0">
                  <c:v>308089.46999999997</c:v>
                </c:pt>
                <c:pt idx="1">
                  <c:v>164324.14000000001</c:v>
                </c:pt>
                <c:pt idx="2">
                  <c:v>131124.22999999984</c:v>
                </c:pt>
                <c:pt idx="3">
                  <c:v>91418.27</c:v>
                </c:pt>
                <c:pt idx="4">
                  <c:v>84172.15</c:v>
                </c:pt>
                <c:pt idx="5">
                  <c:v>82572.399999999994</c:v>
                </c:pt>
                <c:pt idx="6">
                  <c:v>39707.199999999997</c:v>
                </c:pt>
                <c:pt idx="7">
                  <c:v>18644.490000000002</c:v>
                </c:pt>
                <c:pt idx="8">
                  <c:v>14878.89</c:v>
                </c:pt>
                <c:pt idx="9">
                  <c:v>13000</c:v>
                </c:pt>
                <c:pt idx="10">
                  <c:v>7174.92</c:v>
                </c:pt>
                <c:pt idx="11">
                  <c:v>2747.84</c:v>
                </c:pt>
                <c:pt idx="12">
                  <c:v>1726.4</c:v>
                </c:pt>
                <c:pt idx="13">
                  <c:v>1517.24</c:v>
                </c:pt>
                <c:pt idx="14">
                  <c:v>994.41</c:v>
                </c:pt>
                <c:pt idx="15">
                  <c:v>740</c:v>
                </c:pt>
                <c:pt idx="16">
                  <c:v>740</c:v>
                </c:pt>
                <c:pt idx="17">
                  <c:v>702.58</c:v>
                </c:pt>
                <c:pt idx="18">
                  <c:v>565.39</c:v>
                </c:pt>
                <c:pt idx="19">
                  <c:v>500</c:v>
                </c:pt>
                <c:pt idx="20">
                  <c:v>448.29</c:v>
                </c:pt>
                <c:pt idx="21">
                  <c:v>300</c:v>
                </c:pt>
                <c:pt idx="22">
                  <c:v>300</c:v>
                </c:pt>
              </c:numCache>
            </c:numRef>
          </c:val>
        </c:ser>
        <c:ser>
          <c:idx val="1"/>
          <c:order val="1"/>
          <c:tx>
            <c:strRef>
              <c:f>'TILS įplaukos'!$E$44</c:f>
              <c:strCache>
                <c:ptCount val="1"/>
                <c:pt idx="0">
                  <c:v>Percentage, %</c:v>
                </c:pt>
              </c:strCache>
            </c:strRef>
          </c:tx>
          <c:explosion val="25"/>
          <c:cat>
            <c:strRef>
              <c:f>'TILS įplaukos'!$B$45:$B$67</c:f>
              <c:strCache>
                <c:ptCount val="23"/>
                <c:pt idx="0">
                  <c:v>Transparency International Secretariat / European Commission </c:v>
                </c:pt>
                <c:pt idx="1">
                  <c:v>Human rights Monitoring institute / NGO Programme Lithuania, EEA Grants</c:v>
                </c:pt>
                <c:pt idx="2">
                  <c:v>Transparency International School on Integrity 2014 participants' fees</c:v>
                </c:pt>
                <c:pt idx="3">
                  <c:v>Transparency International EU Office / European Commission</c:v>
                </c:pt>
                <c:pt idx="4">
                  <c:v>JSC "IC Baltic" / Ministry of Finance of The Republic of Lithuania</c:v>
                </c:pt>
                <c:pt idx="5">
                  <c:v>Transparency International Secretariat</c:v>
                </c:pt>
                <c:pt idx="6">
                  <c:v>Embassy of Finland in Vilnius </c:v>
                </c:pt>
                <c:pt idx="7">
                  <c:v>Creative Associates International / USAID</c:v>
                </c:pt>
                <c:pt idx="8">
                  <c:v>Embassy of the United States in Vilnius</c:v>
                </c:pt>
                <c:pt idx="9">
                  <c:v>British Embassy in Vilnius</c:v>
                </c:pt>
                <c:pt idx="10">
                  <c:v>Transparency International Czech Republlic (TIC) / European Anti-Fraud Office (OLAF)</c:v>
                </c:pt>
                <c:pt idx="11">
                  <c:v>Foundation ePaństwo (Hackathon "Code for Freedom" prize)</c:v>
                </c:pt>
                <c:pt idx="12">
                  <c:v>Embassy of the Republic of Poland in Vilnius</c:v>
                </c:pt>
                <c:pt idx="13">
                  <c:v>Embassy of France in Vilnius</c:v>
                </c:pt>
                <c:pt idx="14">
                  <c:v>European Confederation of Independent Trade Unions (CESI)</c:v>
                </c:pt>
                <c:pt idx="15">
                  <c:v>Association  "Center for Civic Initiatives"</c:v>
                </c:pt>
                <c:pt idx="16">
                  <c:v>Donations by physical persons</c:v>
                </c:pt>
                <c:pt idx="17">
                  <c:v>Income tax donations</c:v>
                </c:pt>
                <c:pt idx="18">
                  <c:v>VšĮ "Goodwill Projects" (Initiative "ManoSeimas.lt")  (online fundraising campaign)</c:v>
                </c:pt>
                <c:pt idx="19">
                  <c:v>Association National Basketball League</c:v>
                </c:pt>
                <c:pt idx="20">
                  <c:v>VŠĮ "Center for Anti-Corruption"</c:v>
                </c:pt>
                <c:pt idx="21">
                  <c:v>Municipal Administration of Salcininkai district</c:v>
                </c:pt>
                <c:pt idx="22">
                  <c:v>Contributions of shareholders</c:v>
                </c:pt>
              </c:strCache>
            </c:strRef>
          </c:cat>
          <c:val>
            <c:numRef>
              <c:f>'TILS įplaukos'!$E$45:$E$67</c:f>
              <c:numCache>
                <c:formatCode>_(* #,##0.00_);_(* \(#,##0.00\);_(* "-"??_);_(@_)</c:formatCode>
                <c:ptCount val="23"/>
                <c:pt idx="0">
                  <c:v>31.880504638968571</c:v>
                </c:pt>
                <c:pt idx="1">
                  <c:v>17.003945339529203</c:v>
                </c:pt>
                <c:pt idx="2">
                  <c:v>13.568482631997053</c:v>
                </c:pt>
                <c:pt idx="3">
                  <c:v>9.4597864082192817</c:v>
                </c:pt>
                <c:pt idx="4">
                  <c:v>8.7099718745563042</c:v>
                </c:pt>
                <c:pt idx="5">
                  <c:v>8.544432827421101</c:v>
                </c:pt>
                <c:pt idx="6">
                  <c:v>4.1088245365881964</c:v>
                </c:pt>
                <c:pt idx="7">
                  <c:v>1.9292958955598298</c:v>
                </c:pt>
                <c:pt idx="8">
                  <c:v>1.5396388642159797</c:v>
                </c:pt>
                <c:pt idx="9">
                  <c:v>1.3452149478091266</c:v>
                </c:pt>
                <c:pt idx="10">
                  <c:v>0.74244689487189675</c:v>
                </c:pt>
                <c:pt idx="11">
                  <c:v>0.28434118786060236</c:v>
                </c:pt>
                <c:pt idx="12">
                  <c:v>0.17864454506905203</c:v>
                </c:pt>
                <c:pt idx="13">
                  <c:v>0.15700107133953226</c:v>
                </c:pt>
                <c:pt idx="14">
                  <c:v>0.10289963048083642</c:v>
                </c:pt>
                <c:pt idx="15">
                  <c:v>7.6573773952211821E-2</c:v>
                </c:pt>
                <c:pt idx="16">
                  <c:v>7.6573773952211821E-2</c:v>
                </c:pt>
                <c:pt idx="17">
                  <c:v>7.2701624463979708E-2</c:v>
                </c:pt>
                <c:pt idx="18">
                  <c:v>5.8505467641677078E-2</c:v>
                </c:pt>
                <c:pt idx="19">
                  <c:v>5.1739036454197175E-2</c:v>
                </c:pt>
                <c:pt idx="20">
                  <c:v>4.6388185304104108E-2</c:v>
                </c:pt>
                <c:pt idx="21">
                  <c:v>3.1043421872518306E-2</c:v>
                </c:pt>
                <c:pt idx="22">
                  <c:v>3.1043421872518306E-2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180977</xdr:rowOff>
    </xdr:from>
    <xdr:to>
      <xdr:col>5</xdr:col>
      <xdr:colOff>1</xdr:colOff>
      <xdr:row>40</xdr:row>
      <xdr:rowOff>114301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0.24356</cdr:x>
      <cdr:y>0.02018</cdr:y>
    </cdr:from>
    <cdr:to>
      <cdr:x>0.80258</cdr:x>
      <cdr:y>0.06557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62175" y="152398"/>
          <a:ext cx="49625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lt-LT" sz="1600" b="1"/>
            <a:t>TI Lithuania</a:t>
          </a:r>
          <a:r>
            <a:rPr lang="pt-BR" sz="1600" b="1"/>
            <a:t> </a:t>
          </a:r>
          <a:r>
            <a:rPr lang="en-US" sz="1600" b="1" baseline="0">
              <a:effectLst/>
              <a:latin typeface="+mn-lt"/>
              <a:ea typeface="+mn-ea"/>
              <a:cs typeface="+mn-cs"/>
            </a:rPr>
            <a:t>income</a:t>
          </a:r>
          <a:r>
            <a:rPr lang="lt-LT" sz="1600" b="1" baseline="0">
              <a:effectLst/>
              <a:latin typeface="+mn-lt"/>
              <a:ea typeface="+mn-ea"/>
              <a:cs typeface="+mn-cs"/>
            </a:rPr>
            <a:t> sources </a:t>
          </a:r>
          <a:r>
            <a:rPr lang="pt-BR" sz="1600" b="1">
              <a:effectLst/>
              <a:latin typeface="+mn-lt"/>
              <a:ea typeface="+mn-ea"/>
              <a:cs typeface="+mn-cs"/>
            </a:rPr>
            <a:t>2014 01</a:t>
          </a:r>
          <a:r>
            <a:rPr lang="pt-BR" sz="1600" b="1" baseline="0">
              <a:effectLst/>
              <a:latin typeface="+mn-lt"/>
              <a:ea typeface="+mn-ea"/>
              <a:cs typeface="+mn-cs"/>
            </a:rPr>
            <a:t> 01 - 2014 12 31</a:t>
          </a:r>
          <a:r>
            <a:rPr lang="lt-LT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lt-LT" sz="1600" b="1">
              <a:effectLst/>
              <a:latin typeface="+mn-lt"/>
              <a:ea typeface="+mn-ea"/>
              <a:cs typeface="+mn-cs"/>
            </a:rPr>
            <a:t> </a:t>
          </a:r>
          <a:r>
            <a:rPr lang="pt-BR" sz="1600" b="1" baseline="0"/>
            <a:t> </a:t>
          </a:r>
          <a:endParaRPr lang="lt-LT" sz="16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3:G69"/>
  <sheetViews>
    <sheetView tabSelected="1" workbookViewId="0">
      <selection activeCell="D71" sqref="D71"/>
    </sheetView>
  </sheetViews>
  <sheetFormatPr defaultRowHeight="15" x14ac:dyDescent="0.25"/>
  <cols>
    <col min="2" max="2" width="84.28515625" style="2" customWidth="1"/>
    <col min="3" max="4" width="16" style="3" customWidth="1"/>
    <col min="5" max="5" width="16" customWidth="1"/>
    <col min="6" max="6" width="13.7109375" bestFit="1" customWidth="1"/>
    <col min="7" max="7" width="12.5703125" bestFit="1" customWidth="1"/>
  </cols>
  <sheetData>
    <row r="43" spans="2:6" x14ac:dyDescent="0.25">
      <c r="B43" s="17" t="s">
        <v>28</v>
      </c>
      <c r="C43" s="18"/>
      <c r="D43" s="18"/>
      <c r="E43" s="19"/>
    </row>
    <row r="44" spans="2:6" x14ac:dyDescent="0.25">
      <c r="B44" s="16" t="s">
        <v>27</v>
      </c>
      <c r="C44" s="16" t="s">
        <v>1</v>
      </c>
      <c r="D44" s="16" t="s">
        <v>2</v>
      </c>
      <c r="E44" s="16" t="s">
        <v>3</v>
      </c>
    </row>
    <row r="45" spans="2:6" x14ac:dyDescent="0.25">
      <c r="B45" s="11" t="s">
        <v>9</v>
      </c>
      <c r="C45" s="6">
        <v>308089.46999999997</v>
      </c>
      <c r="D45" s="5">
        <f t="shared" ref="D45:D67" si="0">C45/3.4528</f>
        <v>89228.878012048182</v>
      </c>
      <c r="E45" s="4">
        <f>C45/C68*100</f>
        <v>31.880504638968571</v>
      </c>
      <c r="F45" s="1"/>
    </row>
    <row r="46" spans="2:6" x14ac:dyDescent="0.25">
      <c r="B46" s="11" t="s">
        <v>10</v>
      </c>
      <c r="C46" s="6">
        <v>164324.14000000001</v>
      </c>
      <c r="D46" s="5">
        <f t="shared" si="0"/>
        <v>47591.560472659876</v>
      </c>
      <c r="E46" s="5">
        <f>C46/C68*100</f>
        <v>17.003945339529203</v>
      </c>
      <c r="F46" s="1"/>
    </row>
    <row r="47" spans="2:6" x14ac:dyDescent="0.25">
      <c r="B47" s="11" t="s">
        <v>22</v>
      </c>
      <c r="C47" s="9">
        <v>131124.22999999984</v>
      </c>
      <c r="D47" s="5">
        <f t="shared" si="0"/>
        <v>37976.201923076878</v>
      </c>
      <c r="E47" s="5">
        <f>C47/C68*100</f>
        <v>13.568482631997053</v>
      </c>
      <c r="F47" s="1"/>
    </row>
    <row r="48" spans="2:6" x14ac:dyDescent="0.25">
      <c r="B48" s="11" t="s">
        <v>11</v>
      </c>
      <c r="C48" s="6">
        <v>91418.27</v>
      </c>
      <c r="D48" s="5">
        <f t="shared" si="0"/>
        <v>26476.561051899909</v>
      </c>
      <c r="E48" s="5">
        <f>C48/C68*100</f>
        <v>9.4597864082192817</v>
      </c>
      <c r="F48" s="1"/>
    </row>
    <row r="49" spans="2:7" x14ac:dyDescent="0.25">
      <c r="B49" s="12" t="s">
        <v>20</v>
      </c>
      <c r="C49" s="6">
        <v>84172.15</v>
      </c>
      <c r="D49" s="5">
        <f t="shared" si="0"/>
        <v>24377.939643188136</v>
      </c>
      <c r="E49" s="5">
        <f>C49/C68*100</f>
        <v>8.7099718745563042</v>
      </c>
      <c r="F49" s="1"/>
      <c r="G49" s="1"/>
    </row>
    <row r="50" spans="2:7" x14ac:dyDescent="0.25">
      <c r="B50" s="12" t="s">
        <v>12</v>
      </c>
      <c r="C50" s="6">
        <v>82572.399999999994</v>
      </c>
      <c r="D50" s="5">
        <f t="shared" si="0"/>
        <v>23914.620018535679</v>
      </c>
      <c r="E50" s="5">
        <f>C50/C68*100</f>
        <v>8.544432827421101</v>
      </c>
      <c r="F50" s="1"/>
      <c r="G50" s="1"/>
    </row>
    <row r="51" spans="2:7" x14ac:dyDescent="0.25">
      <c r="B51" s="11" t="s">
        <v>13</v>
      </c>
      <c r="C51" s="6">
        <v>39707.199999999997</v>
      </c>
      <c r="D51" s="5">
        <f t="shared" si="0"/>
        <v>11500</v>
      </c>
      <c r="E51" s="5">
        <f>C51/C68*100</f>
        <v>4.1088245365881964</v>
      </c>
      <c r="F51" s="1"/>
    </row>
    <row r="52" spans="2:7" x14ac:dyDescent="0.25">
      <c r="B52" s="12" t="s">
        <v>0</v>
      </c>
      <c r="C52" s="6">
        <v>18644.490000000002</v>
      </c>
      <c r="D52" s="5">
        <f t="shared" si="0"/>
        <v>5399.817539388323</v>
      </c>
      <c r="E52" s="5">
        <f>C52/C68*100</f>
        <v>1.9292958955598298</v>
      </c>
      <c r="F52" s="1"/>
    </row>
    <row r="53" spans="2:7" x14ac:dyDescent="0.25">
      <c r="B53" s="11" t="s">
        <v>14</v>
      </c>
      <c r="C53" s="6">
        <v>14878.89</v>
      </c>
      <c r="D53" s="5">
        <f t="shared" si="0"/>
        <v>4309.2243975903611</v>
      </c>
      <c r="E53" s="5">
        <f>C53/C68*100</f>
        <v>1.5396388642159797</v>
      </c>
      <c r="F53" s="1"/>
    </row>
    <row r="54" spans="2:7" x14ac:dyDescent="0.25">
      <c r="B54" s="12" t="s">
        <v>15</v>
      </c>
      <c r="C54" s="6">
        <v>13000</v>
      </c>
      <c r="D54" s="5">
        <f t="shared" si="0"/>
        <v>3765.0602409638554</v>
      </c>
      <c r="E54" s="5">
        <f>C54/C68*100</f>
        <v>1.3452149478091266</v>
      </c>
      <c r="F54" s="1"/>
    </row>
    <row r="55" spans="2:7" ht="14.25" customHeight="1" x14ac:dyDescent="0.25">
      <c r="B55" s="11" t="s">
        <v>16</v>
      </c>
      <c r="C55" s="6">
        <v>7174.92</v>
      </c>
      <c r="D55" s="5">
        <f t="shared" si="0"/>
        <v>2078.0004633920298</v>
      </c>
      <c r="E55" s="5">
        <f>C55/C68*100</f>
        <v>0.74244689487189675</v>
      </c>
      <c r="F55" s="1"/>
    </row>
    <row r="56" spans="2:7" x14ac:dyDescent="0.25">
      <c r="B56" s="12" t="s">
        <v>17</v>
      </c>
      <c r="C56" s="6">
        <v>2747.84</v>
      </c>
      <c r="D56" s="5">
        <f t="shared" si="0"/>
        <v>795.82947173308628</v>
      </c>
      <c r="E56" s="5">
        <f>C56/C68*100</f>
        <v>0.28434118786060236</v>
      </c>
      <c r="F56" s="1"/>
    </row>
    <row r="57" spans="2:7" x14ac:dyDescent="0.25">
      <c r="B57" s="11" t="s">
        <v>4</v>
      </c>
      <c r="C57" s="6">
        <v>1726.4</v>
      </c>
      <c r="D57" s="5">
        <f t="shared" si="0"/>
        <v>500.00000000000006</v>
      </c>
      <c r="E57" s="5">
        <f>C57/C68*100</f>
        <v>0.17864454506905203</v>
      </c>
      <c r="F57" s="1"/>
    </row>
    <row r="58" spans="2:7" x14ac:dyDescent="0.25">
      <c r="B58" s="11" t="s">
        <v>18</v>
      </c>
      <c r="C58" s="6">
        <v>1517.24</v>
      </c>
      <c r="D58" s="5">
        <f t="shared" si="0"/>
        <v>439.42307692307696</v>
      </c>
      <c r="E58" s="5">
        <f>C58/C68*100</f>
        <v>0.15700107133953226</v>
      </c>
      <c r="F58" s="1"/>
    </row>
    <row r="59" spans="2:7" x14ac:dyDescent="0.25">
      <c r="B59" s="11" t="s">
        <v>21</v>
      </c>
      <c r="C59" s="6">
        <v>994.41</v>
      </c>
      <c r="D59" s="5">
        <f t="shared" si="0"/>
        <v>288.00104263206674</v>
      </c>
      <c r="E59" s="5">
        <f>C59/C68*100</f>
        <v>0.10289963048083642</v>
      </c>
      <c r="F59" s="1"/>
    </row>
    <row r="60" spans="2:7" x14ac:dyDescent="0.25">
      <c r="B60" s="11" t="s">
        <v>5</v>
      </c>
      <c r="C60" s="6">
        <v>740</v>
      </c>
      <c r="D60" s="5">
        <f t="shared" si="0"/>
        <v>214.31881371640409</v>
      </c>
      <c r="E60" s="5">
        <f>C60/C68*100</f>
        <v>7.6573773952211821E-2</v>
      </c>
      <c r="F60" s="1"/>
    </row>
    <row r="61" spans="2:7" x14ac:dyDescent="0.25">
      <c r="B61" s="12" t="s">
        <v>23</v>
      </c>
      <c r="C61" s="7">
        <v>740</v>
      </c>
      <c r="D61" s="5">
        <f t="shared" si="0"/>
        <v>214.31881371640409</v>
      </c>
      <c r="E61" s="5">
        <f>C61/C68*100</f>
        <v>7.6573773952211821E-2</v>
      </c>
      <c r="F61" s="1"/>
    </row>
    <row r="62" spans="2:7" x14ac:dyDescent="0.25">
      <c r="B62" s="11" t="s">
        <v>19</v>
      </c>
      <c r="C62" s="6">
        <v>702.58</v>
      </c>
      <c r="D62" s="5">
        <f t="shared" si="0"/>
        <v>203.4812326227989</v>
      </c>
      <c r="E62" s="5">
        <f>C62/C68*100</f>
        <v>7.2701624463979708E-2</v>
      </c>
      <c r="F62" s="1"/>
    </row>
    <row r="63" spans="2:7" x14ac:dyDescent="0.25">
      <c r="B63" s="12" t="s">
        <v>24</v>
      </c>
      <c r="C63" s="10">
        <v>565.39</v>
      </c>
      <c r="D63" s="5">
        <f t="shared" si="0"/>
        <v>163.74826227988879</v>
      </c>
      <c r="E63" s="5">
        <f>C63/C68*100</f>
        <v>5.8505467641677078E-2</v>
      </c>
      <c r="F63" s="1"/>
    </row>
    <row r="64" spans="2:7" x14ac:dyDescent="0.25">
      <c r="B64" s="11" t="s">
        <v>25</v>
      </c>
      <c r="C64" s="6">
        <v>500</v>
      </c>
      <c r="D64" s="5">
        <f t="shared" si="0"/>
        <v>144.8100092678406</v>
      </c>
      <c r="E64" s="5">
        <f>C64/C68*100</f>
        <v>5.1739036454197175E-2</v>
      </c>
      <c r="F64" s="1"/>
    </row>
    <row r="65" spans="2:6" x14ac:dyDescent="0.25">
      <c r="B65" s="11" t="s">
        <v>6</v>
      </c>
      <c r="C65" s="6">
        <v>448.29</v>
      </c>
      <c r="D65" s="5">
        <f t="shared" si="0"/>
        <v>129.83375810936053</v>
      </c>
      <c r="E65" s="5">
        <f>C65/C68*100</f>
        <v>4.6388185304104108E-2</v>
      </c>
      <c r="F65" s="1"/>
    </row>
    <row r="66" spans="2:6" x14ac:dyDescent="0.25">
      <c r="B66" s="11" t="s">
        <v>26</v>
      </c>
      <c r="C66" s="6">
        <v>300</v>
      </c>
      <c r="D66" s="5">
        <f t="shared" si="0"/>
        <v>86.886005560704362</v>
      </c>
      <c r="E66" s="5">
        <f>C66/C68*100</f>
        <v>3.1043421872518306E-2</v>
      </c>
      <c r="F66" s="1"/>
    </row>
    <row r="67" spans="2:6" x14ac:dyDescent="0.25">
      <c r="B67" s="11" t="s">
        <v>7</v>
      </c>
      <c r="C67" s="6">
        <v>300</v>
      </c>
      <c r="D67" s="5">
        <f t="shared" si="0"/>
        <v>86.886005560704362</v>
      </c>
      <c r="E67" s="5">
        <f>C67/C68*100</f>
        <v>3.1043421872518306E-2</v>
      </c>
      <c r="F67" s="1"/>
    </row>
    <row r="68" spans="2:6" x14ac:dyDescent="0.25">
      <c r="B68" s="13" t="s">
        <v>8</v>
      </c>
      <c r="C68" s="8">
        <f>SUM(C45:C67)</f>
        <v>966388.30999999994</v>
      </c>
      <c r="D68" s="14">
        <f>SUM(D45:D67)</f>
        <v>279885.40025486558</v>
      </c>
      <c r="E68" s="5"/>
    </row>
    <row r="69" spans="2:6" x14ac:dyDescent="0.25">
      <c r="D69" s="15"/>
    </row>
  </sheetData>
  <mergeCells count="1">
    <mergeCell ref="B43:E4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TILS įplaukos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2015-02-23T17:33:16Z</dcterms:modified>
</cp:coreProperties>
</file>