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BF8A024D-9DAB-4817-9E48-4490F6370AEC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Income 2020" sheetId="1" r:id="rId1"/>
  </sheets>
  <definedNames>
    <definedName name="_xlnm._FilterDatabase" localSheetId="0" hidden="1">'Income 2020'!$B$4:$C$36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7" i="1" l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22" i="1"/>
  <c r="D20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6" i="1"/>
  <c r="C37" i="1" l="1"/>
  <c r="C20" i="1"/>
  <c r="C38" i="1" l="1"/>
</calcChain>
</file>

<file path=xl/sharedStrings.xml><?xml version="1.0" encoding="utf-8"?>
<sst xmlns="http://schemas.openxmlformats.org/spreadsheetml/2006/main" count="37" uniqueCount="36">
  <si>
    <t>Transparency International Secretariat / European Commission</t>
  </si>
  <si>
    <t xml:space="preserve">EEA and Norway Grants Active Citizens Fund </t>
  </si>
  <si>
    <t>Transparency International Secretariat /  Bureau of Democracy, Human Rights, and Labor (DRL), U.S. Department of State</t>
  </si>
  <si>
    <t>The German Marshall Fund of the United States (GMF)</t>
  </si>
  <si>
    <t>Transparency International Secretariat / Foundation to Promote Open Society (FPOS)</t>
  </si>
  <si>
    <t>Taiwan Foundation for Democracy</t>
  </si>
  <si>
    <t>Embassy of France in Vilnius</t>
  </si>
  <si>
    <t>Transparency International Secretariat</t>
  </si>
  <si>
    <t>The Kazickas Family Foundation</t>
  </si>
  <si>
    <t>Income tax donations</t>
  </si>
  <si>
    <t>Open Contracting Partnership</t>
  </si>
  <si>
    <t>Lithuanian Cancer Patient Coalition</t>
  </si>
  <si>
    <t>NGO Goodwill Projects</t>
  </si>
  <si>
    <t>Swedish Institute</t>
  </si>
  <si>
    <t xml:space="preserve">SMK University of Applied Social Sciences </t>
  </si>
  <si>
    <t>Transparency International Latvia</t>
  </si>
  <si>
    <t>Donations by physical persons</t>
  </si>
  <si>
    <t>Transparency International Estonia</t>
  </si>
  <si>
    <t>German Embassy Vilnius</t>
  </si>
  <si>
    <t>"Mokymų klubo projektai"</t>
  </si>
  <si>
    <t>"Sanofi-Aventis Lietuva"</t>
  </si>
  <si>
    <t>European Humanities University</t>
  </si>
  <si>
    <t>TI LITHUANIA'S INCOME SOURCES 2020 01 01 - 2020 12 31</t>
  </si>
  <si>
    <t>Income, EUR</t>
  </si>
  <si>
    <t>Percentage</t>
  </si>
  <si>
    <t xml:space="preserve">Lithuanian Junior Doctors association / EEA and Norway Grants Active Citizens Fund </t>
  </si>
  <si>
    <t>Transparency International Secretariat / Hewlett Foundation</t>
  </si>
  <si>
    <t>Subtotal:</t>
  </si>
  <si>
    <t>Total:</t>
  </si>
  <si>
    <t>National Non-Governmental Development Cooperation Organisations’ Platform</t>
  </si>
  <si>
    <t>PROJECT FUNDS</t>
  </si>
  <si>
    <t>NON-PROJECT FUNDS</t>
  </si>
  <si>
    <t>Nordic Council of Ministers Office in Lithuania</t>
  </si>
  <si>
    <t>Transparency International School on Integrity 2020 participants’ fees</t>
  </si>
  <si>
    <t>International business association "Verslo saitas"</t>
  </si>
  <si>
    <t>Eastern Europe Studies Centre (EESC)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</si>
</sst>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_-* #,##0.00\ _L_t_-;\-* #,##0.00\ _L_t_-;_-* &quot;-&quot;??\ _L_t_-;_-@_-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8"/>
      <name val="Arial"/>
      <family val="2"/>
      <charset val="186"/>
    </font>
    <font>
      <b/>
      <sz val="11"/>
      <name val="Garamond"/>
      <family val="1"/>
      <charset val="186"/>
    </font>
    <font>
      <sz val="11"/>
      <color theme="1"/>
      <name val="Garamond"/>
      <family val="1"/>
      <charset val="186"/>
    </font>
    <font>
      <sz val="11"/>
      <color rgb="FF00B0F0"/>
      <name val="Garamond"/>
      <family val="1"/>
      <charset val="186"/>
    </font>
    <font>
      <sz val="11"/>
      <name val="Garamond"/>
      <family val="1"/>
      <charset val="186"/>
    </font>
    <font>
      <b/>
      <sz val="11"/>
      <color theme="1"/>
      <name val="Garamond"/>
      <family val="1"/>
      <charset val="186"/>
    </font>
    <font>
      <b/>
      <sz val="11"/>
      <color rgb="FF0070C0"/>
      <name val="Garamond"/>
      <family val="1"/>
      <charset val="186"/>
    </font>
    <font>
      <b/>
      <sz val="11"/>
      <color theme="1" tint="0.34998626667073579"/>
      <name val="Garamond"/>
      <family val="1"/>
      <charset val="186"/>
    </font>
    <font>
      <sz val="10"/>
      <name val="Arial"/>
      <family val="2"/>
      <charset val="186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3">
    <xf numFmtId="0" fontId="0" fillId="0" borderId="0"/>
    <xf numFmtId="165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5" applyNumberFormat="0" applyAlignment="0" applyProtection="0"/>
    <xf numFmtId="0" fontId="13" fillId="6" borderId="6" applyNumberFormat="0" applyAlignment="0" applyProtection="0"/>
    <xf numFmtId="0" fontId="14" fillId="6" borderId="5" applyNumberFormat="0" applyAlignment="0" applyProtection="0"/>
    <xf numFmtId="0" fontId="15" fillId="0" borderId="7" applyNumberFormat="0" applyFill="0" applyAlignment="0" applyProtection="0"/>
    <xf numFmtId="0" fontId="16" fillId="7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20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0" fillId="32" borderId="0" applyNumberFormat="0" applyBorder="0" applyAlignment="0" applyProtection="0"/>
    <xf numFmtId="0" fontId="3" fillId="0" borderId="0"/>
    <xf numFmtId="0" fontId="3" fillId="8" borderId="9" applyNumberFormat="0" applyFont="0" applyAlignment="0" applyProtection="0"/>
    <xf numFmtId="0" fontId="21" fillId="0" borderId="0">
      <alignment vertical="top"/>
    </xf>
    <xf numFmtId="9" fontId="4" fillId="0" borderId="0" applyFont="0" applyFill="0" applyBorder="0" applyAlignment="0" applyProtection="0"/>
    <xf numFmtId="0" fontId="2" fillId="0" borderId="0"/>
    <xf numFmtId="165" fontId="29" fillId="0" borderId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9" applyNumberFormat="0" applyFont="0" applyAlignment="0" applyProtection="0"/>
    <xf numFmtId="0" fontId="1" fillId="0" borderId="0"/>
  </cellStyleXfs>
  <cellXfs count="35">
    <xf numFmtId="0" fontId="0" fillId="0" borderId="0" xfId="0"/>
    <xf numFmtId="0" fontId="23" fillId="0" borderId="0" xfId="0" applyFont="1"/>
    <xf numFmtId="0" fontId="23" fillId="0" borderId="0" xfId="0" applyFont="1" applyAlignment="1">
      <alignment wrapText="1"/>
    </xf>
    <xf numFmtId="0" fontId="24" fillId="0" borderId="0" xfId="0" applyFont="1"/>
    <xf numFmtId="0" fontId="25" fillId="0" borderId="0" xfId="0" applyFont="1"/>
    <xf numFmtId="0" fontId="23" fillId="0" borderId="0" xfId="0" applyFont="1" applyFill="1" applyBorder="1" applyAlignment="1">
      <alignment wrapText="1"/>
    </xf>
    <xf numFmtId="0" fontId="25" fillId="0" borderId="1" xfId="0" applyFont="1" applyFill="1" applyBorder="1" applyAlignment="1">
      <alignment vertical="top" wrapText="1"/>
    </xf>
    <xf numFmtId="0" fontId="22" fillId="0" borderId="12" xfId="0" applyFont="1" applyBorder="1" applyAlignment="1">
      <alignment vertical="center" textRotation="255"/>
    </xf>
    <xf numFmtId="0" fontId="22" fillId="0" borderId="0" xfId="0" applyFont="1" applyBorder="1" applyAlignment="1">
      <alignment vertical="center" textRotation="255"/>
    </xf>
    <xf numFmtId="0" fontId="25" fillId="0" borderId="1" xfId="0" applyFont="1" applyBorder="1" applyAlignment="1">
      <alignment vertical="top" wrapText="1"/>
    </xf>
    <xf numFmtId="0" fontId="22" fillId="0" borderId="1" xfId="0" applyFont="1" applyFill="1" applyBorder="1" applyAlignment="1">
      <alignment horizontal="center" vertical="top" wrapText="1"/>
    </xf>
    <xf numFmtId="165" fontId="25" fillId="0" borderId="1" xfId="1" applyFont="1" applyFill="1" applyBorder="1" applyAlignment="1">
      <alignment horizontal="center" vertical="top"/>
    </xf>
    <xf numFmtId="0" fontId="22" fillId="0" borderId="11" xfId="0" applyFont="1" applyFill="1" applyBorder="1" applyAlignment="1">
      <alignment horizontal="center" vertical="top" wrapText="1"/>
    </xf>
    <xf numFmtId="0" fontId="23" fillId="0" borderId="0" xfId="0" applyFont="1" applyFill="1"/>
    <xf numFmtId="0" fontId="23" fillId="0" borderId="0" xfId="0" applyFont="1" applyFill="1" applyBorder="1"/>
    <xf numFmtId="0" fontId="22" fillId="0" borderId="13" xfId="0" applyFont="1" applyFill="1" applyBorder="1" applyAlignment="1">
      <alignment horizontal="center" vertical="top" wrapText="1"/>
    </xf>
    <xf numFmtId="0" fontId="27" fillId="0" borderId="0" xfId="42" applyFont="1" applyFill="1" applyBorder="1" applyAlignment="1">
      <alignment vertical="center"/>
    </xf>
    <xf numFmtId="0" fontId="22" fillId="0" borderId="12" xfId="0" applyFont="1" applyFill="1" applyBorder="1" applyAlignment="1">
      <alignment horizontal="right" vertical="center" wrapText="1"/>
    </xf>
    <xf numFmtId="0" fontId="23" fillId="0" borderId="0" xfId="0" applyFont="1" applyAlignment="1">
      <alignment horizontal="center"/>
    </xf>
    <xf numFmtId="0" fontId="23" fillId="0" borderId="0" xfId="0" applyFont="1" applyFill="1" applyAlignment="1">
      <alignment horizontal="center"/>
    </xf>
    <xf numFmtId="10" fontId="23" fillId="0" borderId="1" xfId="45" applyNumberFormat="1" applyFont="1" applyBorder="1" applyAlignment="1">
      <alignment horizontal="center" vertical="top"/>
    </xf>
    <xf numFmtId="165" fontId="26" fillId="0" borderId="1" xfId="0" applyNumberFormat="1" applyFont="1" applyBorder="1" applyAlignment="1">
      <alignment horizontal="center"/>
    </xf>
    <xf numFmtId="165" fontId="23" fillId="0" borderId="0" xfId="0" applyNumberFormat="1" applyFont="1" applyAlignment="1">
      <alignment horizontal="center"/>
    </xf>
    <xf numFmtId="165" fontId="22" fillId="0" borderId="1" xfId="1" applyFont="1" applyFill="1" applyBorder="1" applyAlignment="1">
      <alignment horizontal="center" vertical="top"/>
    </xf>
    <xf numFmtId="0" fontId="28" fillId="0" borderId="12" xfId="0" applyFont="1" applyFill="1" applyBorder="1" applyAlignment="1">
      <alignment horizontal="right" vertical="top" wrapText="1"/>
    </xf>
    <xf numFmtId="0" fontId="28" fillId="0" borderId="11" xfId="0" applyFont="1" applyFill="1" applyBorder="1" applyAlignment="1">
      <alignment horizontal="right" vertical="top" wrapText="1"/>
    </xf>
    <xf numFmtId="10" fontId="26" fillId="0" borderId="1" xfId="45" applyNumberFormat="1" applyFont="1" applyBorder="1" applyAlignment="1">
      <alignment horizontal="center" vertical="top"/>
    </xf>
    <xf numFmtId="164" fontId="24" fillId="0" borderId="0" xfId="0" applyNumberFormat="1" applyFont="1"/>
    <xf numFmtId="10" fontId="23" fillId="0" borderId="1" xfId="45" applyNumberFormat="1" applyFont="1" applyFill="1" applyBorder="1" applyAlignment="1">
      <alignment horizontal="center" vertical="top"/>
    </xf>
    <xf numFmtId="164" fontId="23" fillId="0" borderId="0" xfId="0" applyNumberFormat="1" applyFont="1"/>
    <xf numFmtId="10" fontId="26" fillId="0" borderId="1" xfId="45" applyNumberFormat="1" applyFont="1" applyFill="1" applyBorder="1" applyAlignment="1">
      <alignment horizontal="center" vertical="top"/>
    </xf>
    <xf numFmtId="0" fontId="25" fillId="0" borderId="1" xfId="0" applyFont="1" applyFill="1" applyBorder="1" applyAlignment="1">
      <alignment vertical="top" wrapText="1"/>
    </xf>
    <xf numFmtId="0" fontId="25" fillId="0" borderId="1" xfId="0" applyFont="1" applyBorder="1" applyAlignment="1">
      <alignment vertical="top" wrapText="1"/>
    </xf>
    <xf numFmtId="0" fontId="22" fillId="33" borderId="1" xfId="0" applyFont="1" applyFill="1" applyBorder="1" applyAlignment="1">
      <alignment horizontal="left" vertical="top" wrapText="1"/>
    </xf>
    <xf numFmtId="0" fontId="27" fillId="0" borderId="0" xfId="42" applyFont="1" applyFill="1" applyBorder="1" applyAlignment="1">
      <alignment horizontal="left" vertical="center"/>
    </xf>
  </cellXfs>
  <cellStyles count="63">
    <cellStyle name="20% - Accent1" xfId="19" builtinId="30" customBuiltin="1"/>
    <cellStyle name="20% - Accent1 2" xfId="48" xr:uid="{90352F66-25CA-46A9-875E-63021A2CB4A5}"/>
    <cellStyle name="20% - Accent2" xfId="23" builtinId="34" customBuiltin="1"/>
    <cellStyle name="20% - Accent2 2" xfId="50" xr:uid="{EA6C3E05-FCA5-45E0-A668-C929854AAEE2}"/>
    <cellStyle name="20% - Accent3" xfId="27" builtinId="38" customBuiltin="1"/>
    <cellStyle name="20% - Accent3 2" xfId="52" xr:uid="{8D433AB6-3540-49FA-B7B1-71A5BE75D0C8}"/>
    <cellStyle name="20% - Accent4" xfId="31" builtinId="42" customBuiltin="1"/>
    <cellStyle name="20% - Accent4 2" xfId="54" xr:uid="{57BAB87D-E670-4530-B11F-661FA641BE16}"/>
    <cellStyle name="20% - Accent5" xfId="35" builtinId="46" customBuiltin="1"/>
    <cellStyle name="20% - Accent5 2" xfId="56" xr:uid="{26100D08-A9DD-45D8-B346-46B6BC2E9DEA}"/>
    <cellStyle name="20% - Accent6" xfId="39" builtinId="50" customBuiltin="1"/>
    <cellStyle name="20% - Accent6 2" xfId="58" xr:uid="{5FD07B56-7C1D-4280-9262-1620E1999EE4}"/>
    <cellStyle name="40% - Accent1" xfId="20" builtinId="31" customBuiltin="1"/>
    <cellStyle name="40% - Accent1 2" xfId="49" xr:uid="{C33693A3-97C6-49B6-94C8-838CF6BB67F9}"/>
    <cellStyle name="40% - Accent2" xfId="24" builtinId="35" customBuiltin="1"/>
    <cellStyle name="40% - Accent2 2" xfId="51" xr:uid="{4168DD59-4426-464A-957F-868F70FE283B}"/>
    <cellStyle name="40% - Accent3" xfId="28" builtinId="39" customBuiltin="1"/>
    <cellStyle name="40% - Accent3 2" xfId="53" xr:uid="{AA97DE37-9C2C-48F0-9A43-DAA8621024F9}"/>
    <cellStyle name="40% - Accent4" xfId="32" builtinId="43" customBuiltin="1"/>
    <cellStyle name="40% - Accent4 2" xfId="55" xr:uid="{D5075ACA-B2F0-4B7F-A506-DAE04E4F1201}"/>
    <cellStyle name="40% - Accent5" xfId="36" builtinId="47" customBuiltin="1"/>
    <cellStyle name="40% - Accent5 2" xfId="57" xr:uid="{C9CF0CD0-9231-4FF6-84C2-852E21E9D137}"/>
    <cellStyle name="40% - Accent6" xfId="40" builtinId="51" customBuiltin="1"/>
    <cellStyle name="40% - Accent6 2" xfId="59" xr:uid="{C61FA7E5-4D60-4E9D-A41B-3A5F5CFF9244}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Comma 2" xfId="47" xr:uid="{011F99EF-0A4A-4E0C-BA5C-8A705092B6A7}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4" xr:uid="{00000000-0005-0000-0000-00001F000000}"/>
    <cellStyle name="Normal 3" xfId="42" xr:uid="{00000000-0005-0000-0000-000020000000}"/>
    <cellStyle name="Normal 3 2" xfId="46" xr:uid="{00000000-0005-0000-0000-000021000000}"/>
    <cellStyle name="Normal 3 2 2" xfId="62" xr:uid="{876FE11A-AC5F-4008-96CE-F93EBE446F59}"/>
    <cellStyle name="Normal 3 3" xfId="60" xr:uid="{97A6AEF5-6A2B-4F58-874B-0C494A9B7E15}"/>
    <cellStyle name="Note 2" xfId="43" xr:uid="{00000000-0005-0000-0000-000022000000}"/>
    <cellStyle name="Note 2 2" xfId="61" xr:uid="{B42455DB-21C7-424B-93DF-97AC6923D737}"/>
    <cellStyle name="Output" xfId="11" builtinId="21" customBuiltin="1"/>
    <cellStyle name="Percent" xfId="45" builtinId="5"/>
    <cellStyle name="Title" xfId="2" builtinId="15" customBuiltin="1"/>
    <cellStyle name="Total" xfId="17" builtinId="25" customBuiltin="1"/>
    <cellStyle name="Warning Text" xfId="15" builtinId="11" customBuiltin="1"/>
  </cellStyles>
  <dxfs count="0"/>
  <tableStyles count="0" defaultTableStyle="TableStyleMedium2" defaultPivotStyle="PivotStyleMedium9"/>
  <colors>
    <mruColors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nfogram.com/tilc-income-1h9j6qggoxdgv4g?live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70428</xdr:colOff>
      <xdr:row>3</xdr:row>
      <xdr:rowOff>17929</xdr:rowOff>
    </xdr:from>
    <xdr:to>
      <xdr:col>12</xdr:col>
      <xdr:colOff>420875</xdr:colOff>
      <xdr:row>36</xdr:row>
      <xdr:rowOff>22079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2A6D2E6-3F84-4B1B-ADB0-A5B306A22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0209510" y="555811"/>
          <a:ext cx="4841765" cy="64139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F40"/>
  <sheetViews>
    <sheetView tabSelected="1" zoomScale="85" zoomScaleNormal="85" workbookViewId="0">
      <selection activeCell="O6" sqref="O6"/>
    </sheetView>
  </sheetViews>
  <sheetFormatPr defaultRowHeight="14.4" customHeight="1" x14ac:dyDescent="0.3"/>
  <cols>
    <col min="1" max="1" width="9.77734375" style="1" customWidth="1"/>
    <col min="2" max="2" width="90.33203125" style="2" customWidth="1"/>
    <col min="3" max="4" width="18.88671875" style="18" customWidth="1"/>
    <col min="5" max="5" width="9.77734375" style="1" customWidth="1"/>
    <col min="6" max="6" width="12.109375" style="1" bestFit="1" customWidth="1"/>
    <col min="7" max="16384" width="8.88671875" style="1"/>
  </cols>
  <sheetData>
    <row r="2" spans="1:6" s="13" customFormat="1" ht="14.4" customHeight="1" x14ac:dyDescent="0.3">
      <c r="A2" s="16"/>
      <c r="B2" s="34" t="s">
        <v>22</v>
      </c>
      <c r="C2" s="34"/>
      <c r="D2" s="34"/>
    </row>
    <row r="3" spans="1:6" s="13" customFormat="1" ht="14.4" customHeight="1" x14ac:dyDescent="0.3">
      <c r="A3" s="14"/>
      <c r="B3" s="5"/>
      <c r="C3" s="19"/>
      <c r="D3" s="19"/>
    </row>
    <row r="4" spans="1:6" s="13" customFormat="1" ht="14.4" customHeight="1" x14ac:dyDescent="0.3">
      <c r="B4" s="15"/>
      <c r="C4" s="12" t="s">
        <v>23</v>
      </c>
      <c r="D4" s="10" t="s">
        <v>24</v>
      </c>
    </row>
    <row r="5" spans="1:6" s="13" customFormat="1" ht="28.8" customHeight="1" x14ac:dyDescent="0.3">
      <c r="B5" s="33" t="s">
        <v>30</v>
      </c>
      <c r="C5" s="33"/>
      <c r="D5" s="33"/>
    </row>
    <row r="6" spans="1:6" ht="14.4" customHeight="1" x14ac:dyDescent="0.3">
      <c r="B6" s="31" t="s">
        <v>0</v>
      </c>
      <c r="C6" s="11">
        <v>69994.3</v>
      </c>
      <c r="D6" s="20">
        <f>C6/278372.95</f>
        <v>0.25144073804584821</v>
      </c>
      <c r="F6" s="29"/>
    </row>
    <row r="7" spans="1:6" ht="14.4" customHeight="1" x14ac:dyDescent="0.3">
      <c r="B7" s="6" t="s">
        <v>1</v>
      </c>
      <c r="C7" s="11">
        <v>49905</v>
      </c>
      <c r="D7" s="20">
        <f t="shared" ref="D7:D19" si="0">C7/278372.95</f>
        <v>0.17927388419025628</v>
      </c>
    </row>
    <row r="8" spans="1:6" ht="14.4" customHeight="1" x14ac:dyDescent="0.3">
      <c r="B8" s="6" t="s">
        <v>18</v>
      </c>
      <c r="C8" s="11">
        <v>30500</v>
      </c>
      <c r="D8" s="20">
        <f t="shared" si="0"/>
        <v>0.10956524331836121</v>
      </c>
      <c r="F8" s="29"/>
    </row>
    <row r="9" spans="1:6" ht="28.2" customHeight="1" x14ac:dyDescent="0.3">
      <c r="B9" s="6" t="s">
        <v>2</v>
      </c>
      <c r="C9" s="11">
        <v>20000</v>
      </c>
      <c r="D9" s="20">
        <f t="shared" si="0"/>
        <v>7.1846061192367999E-2</v>
      </c>
      <c r="F9" s="29"/>
    </row>
    <row r="10" spans="1:6" ht="14.4" customHeight="1" x14ac:dyDescent="0.3">
      <c r="B10" s="6" t="s">
        <v>3</v>
      </c>
      <c r="C10" s="11">
        <v>11833.72</v>
      </c>
      <c r="D10" s="20">
        <f t="shared" si="0"/>
        <v>4.2510308562667451E-2</v>
      </c>
      <c r="F10" s="29"/>
    </row>
    <row r="11" spans="1:6" s="4" customFormat="1" ht="14.4" customHeight="1" x14ac:dyDescent="0.3">
      <c r="B11" s="6" t="s">
        <v>32</v>
      </c>
      <c r="C11" s="11">
        <v>10625</v>
      </c>
      <c r="D11" s="20">
        <f t="shared" si="0"/>
        <v>3.8168220008445504E-2</v>
      </c>
    </row>
    <row r="12" spans="1:6" ht="14.4" customHeight="1" x14ac:dyDescent="0.3">
      <c r="B12" s="6" t="s">
        <v>26</v>
      </c>
      <c r="C12" s="11">
        <v>9600</v>
      </c>
      <c r="D12" s="20">
        <f t="shared" si="0"/>
        <v>3.4486109372336642E-2</v>
      </c>
      <c r="F12" s="29"/>
    </row>
    <row r="13" spans="1:6" s="4" customFormat="1" ht="14.4" customHeight="1" x14ac:dyDescent="0.3">
      <c r="B13" s="6" t="s">
        <v>25</v>
      </c>
      <c r="C13" s="11">
        <v>7676</v>
      </c>
      <c r="D13" s="20">
        <f t="shared" si="0"/>
        <v>2.7574518285630841E-2</v>
      </c>
    </row>
    <row r="14" spans="1:6" ht="14.4" customHeight="1" x14ac:dyDescent="0.3">
      <c r="B14" s="6" t="s">
        <v>4</v>
      </c>
      <c r="C14" s="11">
        <v>5180</v>
      </c>
      <c r="D14" s="20">
        <f t="shared" si="0"/>
        <v>1.8608129848823315E-2</v>
      </c>
    </row>
    <row r="15" spans="1:6" s="3" customFormat="1" ht="14.4" customHeight="1" x14ac:dyDescent="0.3">
      <c r="A15" s="8"/>
      <c r="B15" s="6" t="s">
        <v>5</v>
      </c>
      <c r="C15" s="11">
        <v>2559.5100000000002</v>
      </c>
      <c r="D15" s="20">
        <f t="shared" si="0"/>
        <v>9.1945356041238917E-3</v>
      </c>
    </row>
    <row r="16" spans="1:6" s="4" customFormat="1" ht="14.4" customHeight="1" x14ac:dyDescent="0.3">
      <c r="B16" s="6" t="s">
        <v>6</v>
      </c>
      <c r="C16" s="11">
        <v>1500</v>
      </c>
      <c r="D16" s="20">
        <f t="shared" si="0"/>
        <v>5.3884545894276005E-3</v>
      </c>
    </row>
    <row r="17" spans="1:6" ht="14.4" customHeight="1" x14ac:dyDescent="0.3">
      <c r="B17" s="31" t="s">
        <v>7</v>
      </c>
      <c r="C17" s="11">
        <v>1000</v>
      </c>
      <c r="D17" s="20">
        <f t="shared" si="0"/>
        <v>3.5923030596184003E-3</v>
      </c>
      <c r="F17" s="29"/>
    </row>
    <row r="18" spans="1:6" ht="14.4" customHeight="1" x14ac:dyDescent="0.3">
      <c r="B18" s="6" t="s">
        <v>8</v>
      </c>
      <c r="C18" s="11">
        <v>899.69</v>
      </c>
      <c r="D18" s="20">
        <f t="shared" si="0"/>
        <v>3.2319591397080788E-3</v>
      </c>
      <c r="F18" s="29"/>
    </row>
    <row r="19" spans="1:6" ht="14.4" customHeight="1" x14ac:dyDescent="0.3">
      <c r="B19" s="6" t="s">
        <v>12</v>
      </c>
      <c r="C19" s="11">
        <v>359.76</v>
      </c>
      <c r="D19" s="20">
        <f t="shared" si="0"/>
        <v>1.2923669487283156E-3</v>
      </c>
      <c r="F19" s="29"/>
    </row>
    <row r="20" spans="1:6" s="4" customFormat="1" ht="14.4" customHeight="1" x14ac:dyDescent="0.3">
      <c r="B20" s="25" t="s">
        <v>27</v>
      </c>
      <c r="C20" s="23">
        <f>SUM(C6:C19)</f>
        <v>221632.98</v>
      </c>
      <c r="D20" s="26">
        <f>C20/C38</f>
        <v>0.79617283216634371</v>
      </c>
    </row>
    <row r="21" spans="1:6" s="4" customFormat="1" ht="24" customHeight="1" x14ac:dyDescent="0.3">
      <c r="B21" s="33" t="s">
        <v>31</v>
      </c>
      <c r="C21" s="33"/>
      <c r="D21" s="33"/>
    </row>
    <row r="22" spans="1:6" s="3" customFormat="1" ht="14.4" customHeight="1" x14ac:dyDescent="0.3">
      <c r="A22" s="7"/>
      <c r="B22" s="32" t="s">
        <v>33</v>
      </c>
      <c r="C22" s="11">
        <v>40964.67</v>
      </c>
      <c r="D22" s="28">
        <f>C22/278372.95</f>
        <v>0.14715750937725808</v>
      </c>
      <c r="F22" s="27"/>
    </row>
    <row r="23" spans="1:6" x14ac:dyDescent="0.3">
      <c r="B23" s="32" t="s">
        <v>9</v>
      </c>
      <c r="C23" s="11">
        <v>5263.76</v>
      </c>
      <c r="D23" s="28">
        <f t="shared" ref="D23:D36" si="1">C23/278372.95</f>
        <v>1.890902115309695E-2</v>
      </c>
    </row>
    <row r="24" spans="1:6" s="4" customFormat="1" ht="14.4" customHeight="1" x14ac:dyDescent="0.3">
      <c r="B24" s="6" t="s">
        <v>10</v>
      </c>
      <c r="C24" s="11">
        <v>2557.54</v>
      </c>
      <c r="D24" s="28">
        <f t="shared" si="1"/>
        <v>9.1874587670964427E-3</v>
      </c>
    </row>
    <row r="25" spans="1:6" x14ac:dyDescent="0.3">
      <c r="B25" s="32" t="s">
        <v>11</v>
      </c>
      <c r="C25" s="11">
        <v>2160</v>
      </c>
      <c r="D25" s="28">
        <f t="shared" si="1"/>
        <v>7.7593746087757445E-3</v>
      </c>
    </row>
    <row r="26" spans="1:6" s="4" customFormat="1" ht="14.4" customHeight="1" x14ac:dyDescent="0.3">
      <c r="B26" s="9" t="s">
        <v>29</v>
      </c>
      <c r="C26" s="11">
        <v>1200</v>
      </c>
      <c r="D26" s="28">
        <f t="shared" si="1"/>
        <v>4.3107636715420802E-3</v>
      </c>
    </row>
    <row r="27" spans="1:6" s="4" customFormat="1" ht="14.4" customHeight="1" x14ac:dyDescent="0.3">
      <c r="B27" s="32" t="s">
        <v>13</v>
      </c>
      <c r="C27" s="11">
        <v>1000</v>
      </c>
      <c r="D27" s="28">
        <f t="shared" si="1"/>
        <v>3.5923030596184003E-3</v>
      </c>
    </row>
    <row r="28" spans="1:6" ht="14.4" customHeight="1" x14ac:dyDescent="0.3">
      <c r="B28" s="31" t="s">
        <v>14</v>
      </c>
      <c r="C28" s="11">
        <v>890</v>
      </c>
      <c r="D28" s="28">
        <f t="shared" si="1"/>
        <v>3.1971497230603762E-3</v>
      </c>
    </row>
    <row r="29" spans="1:6" s="4" customFormat="1" ht="14.4" customHeight="1" x14ac:dyDescent="0.3">
      <c r="B29" s="31" t="s">
        <v>34</v>
      </c>
      <c r="C29" s="11">
        <v>600</v>
      </c>
      <c r="D29" s="28">
        <f t="shared" si="1"/>
        <v>2.1553818357710401E-3</v>
      </c>
    </row>
    <row r="30" spans="1:6" s="4" customFormat="1" x14ac:dyDescent="0.3">
      <c r="B30" s="32" t="s">
        <v>15</v>
      </c>
      <c r="C30" s="11">
        <v>600</v>
      </c>
      <c r="D30" s="28">
        <f t="shared" si="1"/>
        <v>2.1553818357710401E-3</v>
      </c>
    </row>
    <row r="31" spans="1:6" s="4" customFormat="1" ht="14.4" customHeight="1" x14ac:dyDescent="0.3">
      <c r="B31" s="31" t="s">
        <v>19</v>
      </c>
      <c r="C31" s="11">
        <v>500</v>
      </c>
      <c r="D31" s="28">
        <f t="shared" si="1"/>
        <v>1.7961515298092002E-3</v>
      </c>
    </row>
    <row r="32" spans="1:6" s="4" customFormat="1" ht="14.4" customHeight="1" x14ac:dyDescent="0.3">
      <c r="B32" s="32" t="s">
        <v>35</v>
      </c>
      <c r="C32" s="11">
        <v>300</v>
      </c>
      <c r="D32" s="28">
        <f t="shared" si="1"/>
        <v>1.07769091788552E-3</v>
      </c>
    </row>
    <row r="33" spans="2:4" s="4" customFormat="1" ht="14.4" customHeight="1" x14ac:dyDescent="0.3">
      <c r="B33" s="32" t="s">
        <v>16</v>
      </c>
      <c r="C33" s="11">
        <v>274</v>
      </c>
      <c r="D33" s="28">
        <f t="shared" si="1"/>
        <v>9.8429103833544158E-4</v>
      </c>
    </row>
    <row r="34" spans="2:4" s="4" customFormat="1" ht="14.4" customHeight="1" x14ac:dyDescent="0.3">
      <c r="B34" s="6" t="s">
        <v>20</v>
      </c>
      <c r="C34" s="11">
        <v>200</v>
      </c>
      <c r="D34" s="28">
        <f t="shared" si="1"/>
        <v>7.1846061192368011E-4</v>
      </c>
    </row>
    <row r="35" spans="2:4" s="4" customFormat="1" ht="14.4" customHeight="1" x14ac:dyDescent="0.3">
      <c r="B35" s="32" t="s">
        <v>21</v>
      </c>
      <c r="C35" s="11">
        <v>130</v>
      </c>
      <c r="D35" s="28">
        <f t="shared" si="1"/>
        <v>4.6699939775039204E-4</v>
      </c>
    </row>
    <row r="36" spans="2:4" s="4" customFormat="1" ht="14.4" customHeight="1" x14ac:dyDescent="0.3">
      <c r="B36" s="6" t="s">
        <v>17</v>
      </c>
      <c r="C36" s="11">
        <v>100</v>
      </c>
      <c r="D36" s="28">
        <f t="shared" si="1"/>
        <v>3.5923030596184005E-4</v>
      </c>
    </row>
    <row r="37" spans="2:4" ht="14.4" customHeight="1" x14ac:dyDescent="0.3">
      <c r="B37" s="24" t="s">
        <v>27</v>
      </c>
      <c r="C37" s="23">
        <f>SUM(C22:C36)</f>
        <v>56739.97</v>
      </c>
      <c r="D37" s="30">
        <f>C37/C38</f>
        <v>0.20382716783365626</v>
      </c>
    </row>
    <row r="38" spans="2:4" ht="14.4" customHeight="1" x14ac:dyDescent="0.3">
      <c r="B38" s="17" t="s">
        <v>28</v>
      </c>
      <c r="C38" s="21">
        <f>C20+C37</f>
        <v>278372.95</v>
      </c>
    </row>
    <row r="39" spans="2:4" ht="14.4" customHeight="1" x14ac:dyDescent="0.3">
      <c r="B39" s="5"/>
    </row>
    <row r="40" spans="2:4" ht="14.4" customHeight="1" x14ac:dyDescent="0.3">
      <c r="C40" s="22"/>
    </row>
  </sheetData>
  <autoFilter ref="B4:C36" xr:uid="{00000000-0009-0000-0000-000000000000}">
    <sortState xmlns:xlrd2="http://schemas.microsoft.com/office/spreadsheetml/2017/richdata2" ref="B3:C30">
      <sortCondition descending="1" ref="C28:C51"/>
    </sortState>
  </autoFilter>
  <mergeCells count="3">
    <mergeCell ref="B21:D21"/>
    <mergeCell ref="B2:D2"/>
    <mergeCell ref="B5:D5"/>
  </mergeCells>
  <pageMargins left="0.25" right="0.25" top="0.75" bottom="0.75" header="0.3" footer="0.3"/>
  <pageSetup paperSize="9" scale="41" fitToHeight="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Income 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2021-01-04T14:03:40Z</dcterms:modified>
</cp:coreProperties>
</file>